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2" l="1"/>
  <c r="I33" i="2" l="1"/>
  <c r="I90" i="2" s="1"/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J33" i="2"/>
  <c r="K33" i="2"/>
  <c r="E23" i="2"/>
  <c r="F23" i="2"/>
  <c r="G23" i="2"/>
  <c r="H23" i="2"/>
  <c r="I23" i="2"/>
  <c r="K23" i="2"/>
  <c r="E17" i="2"/>
  <c r="F17" i="2"/>
  <c r="G17" i="2"/>
  <c r="H17" i="2"/>
  <c r="I17" i="2"/>
  <c r="K17" i="2"/>
  <c r="H90" i="2" l="1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<sst xmlns="http://schemas.openxmlformats.org/spreadsheetml/2006/main" count="97" uniqueCount="97">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</sst>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CEBERINA ZARZUELA</a:t>
          </a:r>
        </a:p>
        <a:p>
          <a:pPr algn="ctr"/>
          <a:r>
            <a:rPr lang="es-DO" sz="1000" baseline="0">
              <a:solidFill>
                <a:schemeClr val="tx1"/>
              </a:solidFill>
            </a:rPr>
            <a:t>ENC. DE EJECUCION PRESUPUESTARIA </a:t>
          </a:r>
          <a:endParaRPr lang="es-DO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:a16="http://schemas.microsoft.com/office/drawing/2014/main" xmlns="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zoomScale="120" zoomScaleNormal="120" workbookViewId="0">
      <selection activeCell="H103" sqref="H103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2461283868</v>
      </c>
      <c r="C17" s="47">
        <f>SUM(C18:C22)</f>
        <v>2151083868</v>
      </c>
      <c r="D17" s="12">
        <f>SUM(D18:D22)</f>
        <v>87373021.660000011</v>
      </c>
      <c r="E17" s="12">
        <f t="shared" ref="E17:K17" si="0">+E18+E19+E20+E21+E22</f>
        <v>108875473.73999999</v>
      </c>
      <c r="F17" s="12">
        <f t="shared" si="0"/>
        <v>198575350.36000001</v>
      </c>
      <c r="G17" s="12">
        <f t="shared" si="0"/>
        <v>121484044.26000001</v>
      </c>
      <c r="H17" s="12">
        <f t="shared" si="0"/>
        <v>197810848.54999998</v>
      </c>
      <c r="I17" s="12">
        <f t="shared" si="0"/>
        <v>176110571.34</v>
      </c>
      <c r="J17" s="12">
        <v>116769553.54000001</v>
      </c>
      <c r="K17" s="12">
        <f t="shared" si="0"/>
        <v>139904710.47999999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1146903573.9299998</v>
      </c>
    </row>
    <row r="18" spans="1:16" x14ac:dyDescent="0.25">
      <c r="A18" s="5" t="s">
        <v>2</v>
      </c>
      <c r="B18" s="48">
        <v>1818525212</v>
      </c>
      <c r="C18" s="48">
        <v>1569046657</v>
      </c>
      <c r="D18" s="44">
        <v>69028955.870000005</v>
      </c>
      <c r="E18" s="13">
        <v>87828516.700000003</v>
      </c>
      <c r="F18" s="13">
        <v>166672563.08000001</v>
      </c>
      <c r="G18" s="31">
        <v>97396431.109999999</v>
      </c>
      <c r="H18" s="32">
        <v>120114603.64</v>
      </c>
      <c r="I18" s="33">
        <v>150241939.13</v>
      </c>
      <c r="J18" s="16">
        <v>95930384.700000003</v>
      </c>
      <c r="K18" s="16">
        <v>114516519.94</v>
      </c>
      <c r="L18" s="34"/>
      <c r="M18" s="13"/>
      <c r="N18" s="13"/>
      <c r="O18" s="13"/>
      <c r="P18" s="26">
        <f t="shared" ref="P18:P81" si="2">SUM(D18:O18)</f>
        <v>901729914.17000008</v>
      </c>
    </row>
    <row r="19" spans="1:16" x14ac:dyDescent="0.25">
      <c r="A19" s="5" t="s">
        <v>3</v>
      </c>
      <c r="B19" s="48">
        <v>291473858</v>
      </c>
      <c r="C19" s="48">
        <v>291573858</v>
      </c>
      <c r="D19" s="44">
        <v>7898366.9299999997</v>
      </c>
      <c r="E19" s="13">
        <v>8632845.1600000001</v>
      </c>
      <c r="F19" s="13">
        <v>8717762.5</v>
      </c>
      <c r="G19" s="31">
        <v>10196316.73</v>
      </c>
      <c r="H19" s="32">
        <v>60074388.18</v>
      </c>
      <c r="I19" s="33">
        <v>8904339.0800000001</v>
      </c>
      <c r="J19" s="16">
        <v>7937450</v>
      </c>
      <c r="K19" s="16">
        <v>9210161.7699999996</v>
      </c>
      <c r="L19" s="34"/>
      <c r="M19" s="13"/>
      <c r="N19" s="13"/>
      <c r="O19" s="13"/>
      <c r="P19" s="26">
        <f t="shared" si="2"/>
        <v>121571630.34999999</v>
      </c>
    </row>
    <row r="20" spans="1:16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>
        <v>25001.599999999999</v>
      </c>
      <c r="J20" s="13">
        <v>5753.6</v>
      </c>
      <c r="K20" s="16">
        <v>0</v>
      </c>
      <c r="L20" s="13"/>
      <c r="M20" s="13"/>
      <c r="N20" s="13"/>
      <c r="O20" s="13"/>
      <c r="P20" s="26">
        <f t="shared" si="2"/>
        <v>30755.199999999997</v>
      </c>
    </row>
    <row r="21" spans="1:16" x14ac:dyDescent="0.25">
      <c r="A21" s="5" t="s">
        <v>5</v>
      </c>
      <c r="B21" s="16">
        <v>60821445</v>
      </c>
      <c r="C21" s="16">
        <v>0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288573353</v>
      </c>
      <c r="C22" s="48">
        <v>288573353</v>
      </c>
      <c r="D22" s="44">
        <v>10445698.859999999</v>
      </c>
      <c r="E22" s="13">
        <v>12414111.880000001</v>
      </c>
      <c r="F22" s="13">
        <v>23185024.780000001</v>
      </c>
      <c r="G22" s="31">
        <v>13891296.42</v>
      </c>
      <c r="H22" s="32">
        <v>17621856.73</v>
      </c>
      <c r="I22" s="33">
        <v>16939291.530000001</v>
      </c>
      <c r="J22" s="16">
        <v>12895965.24</v>
      </c>
      <c r="K22" s="16">
        <v>16178028.77</v>
      </c>
      <c r="L22" s="34"/>
      <c r="M22" s="13"/>
      <c r="N22" s="13"/>
      <c r="O22" s="13"/>
      <c r="P22" s="26">
        <f t="shared" si="2"/>
        <v>123571274.20999999</v>
      </c>
    </row>
    <row r="23" spans="1:16" x14ac:dyDescent="0.25">
      <c r="A23" s="9" t="s">
        <v>7</v>
      </c>
      <c r="B23" s="28">
        <f>SUM(B24:B32)</f>
        <v>1151644635</v>
      </c>
      <c r="C23" s="28">
        <f>SUM(C24:C32)</f>
        <v>900626499</v>
      </c>
      <c r="D23" s="15">
        <f>SUM(D24:D32)</f>
        <v>14312912.4</v>
      </c>
      <c r="E23" s="15">
        <f t="shared" ref="E23:N23" si="3">+E24+E25+E26+E27+E28+E29+E30+E31+E32</f>
        <v>12717081.18</v>
      </c>
      <c r="F23" s="15">
        <f t="shared" si="3"/>
        <v>32011786.289999999</v>
      </c>
      <c r="G23" s="15">
        <f t="shared" si="3"/>
        <v>70031306.379999995</v>
      </c>
      <c r="H23" s="15">
        <f t="shared" si="3"/>
        <v>41298942.230000004</v>
      </c>
      <c r="I23" s="15">
        <f t="shared" si="3"/>
        <v>61372095.340000004</v>
      </c>
      <c r="J23" s="15">
        <v>45295892.829999998</v>
      </c>
      <c r="K23" s="15">
        <f t="shared" si="3"/>
        <v>25288691.050000001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302328707.70000005</v>
      </c>
    </row>
    <row r="24" spans="1:16" x14ac:dyDescent="0.25">
      <c r="A24" s="5" t="s">
        <v>8</v>
      </c>
      <c r="B24" s="48">
        <v>69774482</v>
      </c>
      <c r="C24" s="48">
        <v>104374482</v>
      </c>
      <c r="D24" s="44">
        <v>4545328.9800000004</v>
      </c>
      <c r="E24" s="13">
        <v>6061528.4000000004</v>
      </c>
      <c r="F24" s="13">
        <v>5866214.9699999997</v>
      </c>
      <c r="G24" s="31">
        <v>7402410.29</v>
      </c>
      <c r="H24" s="32">
        <v>6417158.6200000001</v>
      </c>
      <c r="I24" s="33">
        <v>31544834.800000001</v>
      </c>
      <c r="J24" s="16">
        <v>8490388.8499999996</v>
      </c>
      <c r="K24" s="33">
        <v>7088717.2699999996</v>
      </c>
      <c r="L24" s="34"/>
      <c r="M24" s="13"/>
      <c r="N24" s="13"/>
      <c r="O24" s="13"/>
      <c r="P24" s="26">
        <f t="shared" si="2"/>
        <v>77416582.179999992</v>
      </c>
    </row>
    <row r="25" spans="1:16" x14ac:dyDescent="0.25">
      <c r="A25" s="5" t="s">
        <v>9</v>
      </c>
      <c r="B25" s="48">
        <v>110838695</v>
      </c>
      <c r="C25" s="48">
        <v>156768695</v>
      </c>
      <c r="D25" s="31"/>
      <c r="E25" s="31">
        <v>70800</v>
      </c>
      <c r="F25" s="32">
        <v>10153664</v>
      </c>
      <c r="G25" s="31">
        <v>5565470</v>
      </c>
      <c r="H25" s="32">
        <v>1953388.84</v>
      </c>
      <c r="I25" s="33">
        <v>8963488.0600000005</v>
      </c>
      <c r="J25" s="16">
        <v>1601189.46</v>
      </c>
      <c r="K25" s="33">
        <v>80245.899999999994</v>
      </c>
      <c r="L25" s="34"/>
      <c r="M25" s="13"/>
      <c r="N25" s="13"/>
      <c r="O25" s="13"/>
      <c r="P25" s="26">
        <f t="shared" si="2"/>
        <v>28388246.259999998</v>
      </c>
    </row>
    <row r="26" spans="1:16" x14ac:dyDescent="0.25">
      <c r="A26" s="5" t="s">
        <v>10</v>
      </c>
      <c r="B26" s="48">
        <v>35342902</v>
      </c>
      <c r="C26" s="48">
        <v>35342902</v>
      </c>
      <c r="D26" s="31"/>
      <c r="E26" s="31"/>
      <c r="F26" s="32">
        <v>2573555.25</v>
      </c>
      <c r="G26" s="31"/>
      <c r="H26" s="32">
        <v>4342405.9800000004</v>
      </c>
      <c r="I26" s="33">
        <v>171147.5</v>
      </c>
      <c r="J26" s="16">
        <v>3796650.94</v>
      </c>
      <c r="K26" s="33">
        <v>2578271.2599999998</v>
      </c>
      <c r="L26" s="34"/>
      <c r="M26" s="13"/>
      <c r="N26" s="13"/>
      <c r="O26" s="13"/>
      <c r="P26" s="26">
        <f t="shared" si="2"/>
        <v>13462030.93</v>
      </c>
    </row>
    <row r="27" spans="1:16" x14ac:dyDescent="0.25">
      <c r="A27" s="5" t="s">
        <v>11</v>
      </c>
      <c r="B27" s="48">
        <v>99711712</v>
      </c>
      <c r="C27" s="48">
        <v>16411712</v>
      </c>
      <c r="D27" s="31"/>
      <c r="E27" s="31"/>
      <c r="F27" s="31"/>
      <c r="G27" s="31"/>
      <c r="H27" s="32"/>
      <c r="I27" s="33">
        <v>0</v>
      </c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110195822</v>
      </c>
      <c r="C28" s="48">
        <v>123477322</v>
      </c>
      <c r="D28" s="45">
        <v>135000</v>
      </c>
      <c r="E28" s="13">
        <v>1618539</v>
      </c>
      <c r="F28" s="13">
        <v>2064670.73</v>
      </c>
      <c r="G28" s="31">
        <v>6914232.5700000003</v>
      </c>
      <c r="H28" s="32">
        <v>3889274.01</v>
      </c>
      <c r="I28" s="33">
        <v>5905924.2300000004</v>
      </c>
      <c r="J28" s="16">
        <v>8672374.3000000007</v>
      </c>
      <c r="K28" s="33">
        <v>2219546.83</v>
      </c>
      <c r="L28" s="34"/>
      <c r="M28" s="13"/>
      <c r="N28" s="13"/>
      <c r="O28" s="13"/>
      <c r="P28" s="26">
        <f t="shared" si="2"/>
        <v>31419561.670000002</v>
      </c>
    </row>
    <row r="29" spans="1:16" x14ac:dyDescent="0.25">
      <c r="A29" s="5" t="s">
        <v>13</v>
      </c>
      <c r="B29" s="48">
        <v>56864580</v>
      </c>
      <c r="C29" s="48">
        <v>56864580</v>
      </c>
      <c r="D29" s="44">
        <v>2084312.14</v>
      </c>
      <c r="E29" s="13"/>
      <c r="F29" s="13">
        <v>1852481.5</v>
      </c>
      <c r="G29" s="35">
        <v>23106260.620000001</v>
      </c>
      <c r="H29" s="36">
        <v>4648603.63</v>
      </c>
      <c r="I29" s="33">
        <v>5377352.21</v>
      </c>
      <c r="J29" s="16">
        <v>1488776.4</v>
      </c>
      <c r="K29" s="33">
        <v>2869629.1</v>
      </c>
      <c r="L29" s="34"/>
      <c r="M29" s="13"/>
      <c r="N29" s="13"/>
      <c r="O29" s="13"/>
      <c r="P29" s="26">
        <f t="shared" si="2"/>
        <v>41427415.600000001</v>
      </c>
    </row>
    <row r="30" spans="1:16" x14ac:dyDescent="0.25">
      <c r="A30" s="5" t="s">
        <v>14</v>
      </c>
      <c r="B30" s="48">
        <v>93358834</v>
      </c>
      <c r="C30" s="48">
        <v>127171698</v>
      </c>
      <c r="D30" s="31"/>
      <c r="E30" s="35">
        <v>598323.03</v>
      </c>
      <c r="F30" s="35">
        <v>2286038.04</v>
      </c>
      <c r="G30" s="35">
        <v>1456395.39</v>
      </c>
      <c r="H30" s="36">
        <v>7192220.4100000001</v>
      </c>
      <c r="I30" s="33">
        <v>946938.51</v>
      </c>
      <c r="J30" s="16">
        <v>1670756.16</v>
      </c>
      <c r="K30" s="33">
        <v>360653.16</v>
      </c>
      <c r="L30" s="13"/>
      <c r="M30" s="13"/>
      <c r="N30" s="13"/>
      <c r="O30" s="13"/>
      <c r="P30" s="26">
        <f t="shared" si="2"/>
        <v>14511324.700000001</v>
      </c>
    </row>
    <row r="31" spans="1:16" x14ac:dyDescent="0.25">
      <c r="A31" s="5" t="s">
        <v>15</v>
      </c>
      <c r="B31" s="48">
        <v>502421726</v>
      </c>
      <c r="C31" s="48">
        <v>179539226</v>
      </c>
      <c r="D31" s="44">
        <v>7548271.2800000003</v>
      </c>
      <c r="E31" s="13">
        <v>3545590.97</v>
      </c>
      <c r="F31" s="35">
        <v>5341154.3</v>
      </c>
      <c r="G31" s="35">
        <v>9552886.9000000004</v>
      </c>
      <c r="H31" s="36">
        <v>6727189.04</v>
      </c>
      <c r="I31" s="33">
        <v>4594506.13</v>
      </c>
      <c r="J31" s="16">
        <v>11642328.800000001</v>
      </c>
      <c r="K31" s="33">
        <v>4129648.01</v>
      </c>
      <c r="L31" s="34"/>
      <c r="M31" s="13"/>
      <c r="N31" s="13"/>
      <c r="O31" s="13"/>
      <c r="P31" s="26">
        <f t="shared" si="2"/>
        <v>53081575.43</v>
      </c>
    </row>
    <row r="32" spans="1:16" x14ac:dyDescent="0.25">
      <c r="A32" s="5" t="s">
        <v>16</v>
      </c>
      <c r="B32" s="48">
        <v>73135882</v>
      </c>
      <c r="C32" s="48">
        <v>100675882</v>
      </c>
      <c r="D32" s="37"/>
      <c r="E32" s="35">
        <v>822299.78</v>
      </c>
      <c r="F32" s="35">
        <v>1874007.5</v>
      </c>
      <c r="G32" s="35">
        <v>16033650.609999999</v>
      </c>
      <c r="H32" s="36">
        <v>6128701.7000000002</v>
      </c>
      <c r="I32" s="33">
        <v>3867903.9</v>
      </c>
      <c r="J32" s="16">
        <v>7933427.9199999999</v>
      </c>
      <c r="K32" s="33">
        <v>5961979.5199999996</v>
      </c>
      <c r="L32" s="34"/>
      <c r="M32" s="13"/>
      <c r="N32" s="13"/>
      <c r="O32" s="13"/>
      <c r="P32" s="26">
        <f t="shared" si="2"/>
        <v>42621970.929999992</v>
      </c>
    </row>
    <row r="33" spans="1:16" x14ac:dyDescent="0.25">
      <c r="A33" s="9" t="s">
        <v>17</v>
      </c>
      <c r="B33" s="28">
        <f>SUM(B34:B42)</f>
        <v>176067201</v>
      </c>
      <c r="C33" s="28">
        <f>+C34+C35+C36+C37+C38+C39+C40+C41+C42</f>
        <v>353624645</v>
      </c>
      <c r="D33" s="15">
        <f>SUM(D34:D42)</f>
        <v>0</v>
      </c>
      <c r="E33" s="15">
        <f t="shared" ref="E33:N33" si="4">+E34+E35+E36+E37+E38+E39+E40+E41+E42</f>
        <v>2329719.7599999998</v>
      </c>
      <c r="F33" s="15">
        <f t="shared" si="4"/>
        <v>15745903.359999999</v>
      </c>
      <c r="G33" s="15">
        <f t="shared" si="4"/>
        <v>17619157.640000001</v>
      </c>
      <c r="H33" s="15">
        <f t="shared" si="4"/>
        <v>37682261.75</v>
      </c>
      <c r="I33" s="15">
        <f t="shared" si="4"/>
        <v>13386850.85</v>
      </c>
      <c r="J33" s="15">
        <f t="shared" si="4"/>
        <v>11771287</v>
      </c>
      <c r="K33" s="15">
        <f t="shared" si="4"/>
        <v>6176785.1500000004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104711965.50999999</v>
      </c>
    </row>
    <row r="34" spans="1:16" x14ac:dyDescent="0.25">
      <c r="A34" s="5" t="s">
        <v>18</v>
      </c>
      <c r="B34" s="48">
        <v>4100467</v>
      </c>
      <c r="C34" s="48">
        <v>44700467</v>
      </c>
      <c r="D34" s="31"/>
      <c r="E34" s="35"/>
      <c r="F34" s="36">
        <v>801994.79</v>
      </c>
      <c r="G34" s="35">
        <v>3501352.88</v>
      </c>
      <c r="H34" s="36">
        <v>5015872.63</v>
      </c>
      <c r="I34" s="33">
        <v>3501876</v>
      </c>
      <c r="J34" s="16">
        <v>2542940</v>
      </c>
      <c r="K34" s="33">
        <v>819582.09</v>
      </c>
      <c r="L34" s="34"/>
      <c r="M34" s="13"/>
      <c r="N34" s="13"/>
      <c r="O34" s="13"/>
      <c r="P34" s="26">
        <f t="shared" si="2"/>
        <v>16183618.390000001</v>
      </c>
    </row>
    <row r="35" spans="1:16" x14ac:dyDescent="0.25">
      <c r="A35" s="5" t="s">
        <v>19</v>
      </c>
      <c r="B35" s="48">
        <v>12949000</v>
      </c>
      <c r="C35" s="48">
        <v>36882097</v>
      </c>
      <c r="D35" s="37"/>
      <c r="E35" s="35">
        <v>849305</v>
      </c>
      <c r="F35" s="35">
        <v>4176119.69</v>
      </c>
      <c r="G35" s="35">
        <v>717088.36</v>
      </c>
      <c r="H35" s="35">
        <v>4566765.2</v>
      </c>
      <c r="I35" s="33">
        <v>2900386.9</v>
      </c>
      <c r="J35" s="16">
        <v>1101010.8</v>
      </c>
      <c r="K35" s="33">
        <v>2364720</v>
      </c>
      <c r="L35" s="13"/>
      <c r="M35" s="13"/>
      <c r="N35" s="13"/>
      <c r="O35" s="13"/>
      <c r="P35" s="26">
        <f t="shared" si="2"/>
        <v>16675395.950000001</v>
      </c>
    </row>
    <row r="36" spans="1:16" x14ac:dyDescent="0.25">
      <c r="A36" s="5" t="s">
        <v>20</v>
      </c>
      <c r="B36" s="13">
        <v>11515890</v>
      </c>
      <c r="C36" s="13">
        <v>19035890</v>
      </c>
      <c r="D36" s="37"/>
      <c r="E36" s="35">
        <v>180363</v>
      </c>
      <c r="F36" s="35">
        <v>1969581</v>
      </c>
      <c r="G36" s="35">
        <v>1093820</v>
      </c>
      <c r="H36" s="35">
        <v>20650</v>
      </c>
      <c r="I36" s="33">
        <v>58500.27</v>
      </c>
      <c r="J36" s="16">
        <v>593835</v>
      </c>
      <c r="K36" s="33">
        <v>10984.03</v>
      </c>
      <c r="L36" s="34"/>
      <c r="M36" s="13"/>
      <c r="N36" s="13"/>
      <c r="O36" s="13"/>
      <c r="P36" s="26">
        <f t="shared" si="2"/>
        <v>3927733.3</v>
      </c>
    </row>
    <row r="37" spans="1:16" x14ac:dyDescent="0.25">
      <c r="A37" s="5" t="s">
        <v>21</v>
      </c>
      <c r="B37" s="48">
        <v>0</v>
      </c>
      <c r="C37" s="48">
        <v>400000</v>
      </c>
      <c r="D37" s="37"/>
      <c r="E37" s="35"/>
      <c r="F37" s="35"/>
      <c r="G37" s="35"/>
      <c r="H37" s="35"/>
      <c r="I37" s="33">
        <v>0</v>
      </c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17591676</v>
      </c>
      <c r="C38" s="48">
        <v>10957187</v>
      </c>
      <c r="D38" s="37"/>
      <c r="E38" s="35"/>
      <c r="F38" s="35">
        <v>1555830</v>
      </c>
      <c r="G38" s="35"/>
      <c r="H38" s="35"/>
      <c r="I38" s="33">
        <v>59000</v>
      </c>
      <c r="J38" s="16">
        <v>94080</v>
      </c>
      <c r="K38" s="33">
        <v>207680</v>
      </c>
      <c r="L38" s="13"/>
      <c r="M38" s="13"/>
      <c r="N38" s="13"/>
      <c r="O38" s="13"/>
      <c r="P38" s="26">
        <f t="shared" si="2"/>
        <v>1916590</v>
      </c>
    </row>
    <row r="39" spans="1:16" x14ac:dyDescent="0.25">
      <c r="A39" s="5" t="s">
        <v>23</v>
      </c>
      <c r="B39" s="48">
        <v>1729401</v>
      </c>
      <c r="C39" s="48">
        <v>7236401</v>
      </c>
      <c r="D39" s="37"/>
      <c r="E39" s="35"/>
      <c r="F39" s="35">
        <v>156445.35999999999</v>
      </c>
      <c r="G39" s="35">
        <v>38807.9</v>
      </c>
      <c r="H39" s="35">
        <v>676842.42</v>
      </c>
      <c r="I39" s="33">
        <v>293713.07</v>
      </c>
      <c r="J39" s="16">
        <v>47453.7</v>
      </c>
      <c r="K39" s="33">
        <v>8490.1</v>
      </c>
      <c r="L39" s="34"/>
      <c r="M39" s="13"/>
      <c r="N39" s="13"/>
      <c r="O39" s="13"/>
      <c r="P39" s="26">
        <f t="shared" si="2"/>
        <v>1221752.55</v>
      </c>
    </row>
    <row r="40" spans="1:16" x14ac:dyDescent="0.25">
      <c r="A40" s="5" t="s">
        <v>24</v>
      </c>
      <c r="B40" s="48">
        <v>70939690</v>
      </c>
      <c r="C40" s="48">
        <v>71389690</v>
      </c>
      <c r="D40" s="31"/>
      <c r="E40" s="31">
        <v>12580</v>
      </c>
      <c r="F40" s="13">
        <v>952631.7</v>
      </c>
      <c r="G40" s="31">
        <v>98281.7</v>
      </c>
      <c r="H40" s="31">
        <v>491902.22</v>
      </c>
      <c r="I40" s="38">
        <v>-98281.7</v>
      </c>
      <c r="J40" s="16">
        <v>0</v>
      </c>
      <c r="K40" s="38">
        <v>9463.6</v>
      </c>
      <c r="L40" s="34"/>
      <c r="M40" s="13"/>
      <c r="N40" s="13"/>
      <c r="O40" s="13"/>
      <c r="P40" s="26">
        <f t="shared" si="2"/>
        <v>1466577.52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21">
        <v>0</v>
      </c>
      <c r="J41" s="16">
        <v>0</v>
      </c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57241077</v>
      </c>
      <c r="C42" s="48">
        <v>163022913</v>
      </c>
      <c r="D42" s="37"/>
      <c r="E42" s="35">
        <v>1287471.76</v>
      </c>
      <c r="F42" s="36">
        <v>6133300.8200000003</v>
      </c>
      <c r="G42" s="35">
        <v>12169806.800000001</v>
      </c>
      <c r="H42" s="35">
        <v>26910229.280000001</v>
      </c>
      <c r="I42" s="33">
        <v>6671656.3099999996</v>
      </c>
      <c r="J42" s="16">
        <v>7391967.5</v>
      </c>
      <c r="K42" s="33">
        <v>2755865.33</v>
      </c>
      <c r="L42" s="34"/>
      <c r="M42" s="13"/>
      <c r="N42" s="13"/>
      <c r="O42" s="13"/>
      <c r="P42" s="26">
        <f t="shared" si="2"/>
        <v>63320297.800000004</v>
      </c>
    </row>
    <row r="43" spans="1:16" x14ac:dyDescent="0.25">
      <c r="A43" s="9" t="s">
        <v>27</v>
      </c>
      <c r="B43" s="28">
        <f>SUM(B44:B51)</f>
        <v>14891575375</v>
      </c>
      <c r="C43" s="28">
        <f>+C44+C45+C46+C47+C48+C49+C50+C51</f>
        <v>16671491398.879999</v>
      </c>
      <c r="D43" s="15">
        <f>SUM(D44:D51)</f>
        <v>1235173200.77</v>
      </c>
      <c r="E43" s="15">
        <f t="shared" ref="E43:M43" si="5">+E44+E45+E46+E47+E48+E49+E50+E51</f>
        <v>1295180740.5100002</v>
      </c>
      <c r="F43" s="15">
        <f t="shared" si="5"/>
        <v>1361841563.75</v>
      </c>
      <c r="G43" s="15">
        <f t="shared" si="5"/>
        <v>1279302462.6199999</v>
      </c>
      <c r="H43" s="15">
        <f t="shared" si="5"/>
        <v>1336064382.9100001</v>
      </c>
      <c r="I43" s="15">
        <f t="shared" si="5"/>
        <v>1306787035.79</v>
      </c>
      <c r="J43" s="15">
        <f t="shared" si="5"/>
        <v>1283532342.5899999</v>
      </c>
      <c r="K43" s="15">
        <f t="shared" si="5"/>
        <v>1349632667.5700002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10447514396.509998</v>
      </c>
    </row>
    <row r="44" spans="1:16" x14ac:dyDescent="0.25">
      <c r="A44" s="5" t="s">
        <v>28</v>
      </c>
      <c r="B44" s="48"/>
      <c r="C44" s="48">
        <v>71700000</v>
      </c>
      <c r="D44" s="31"/>
      <c r="E44" s="31"/>
      <c r="F44" s="13">
        <v>1000000</v>
      </c>
      <c r="G44" s="31">
        <v>170000</v>
      </c>
      <c r="H44" s="31">
        <v>1374000</v>
      </c>
      <c r="I44" s="38">
        <v>-21361.97</v>
      </c>
      <c r="J44" s="39">
        <v>2734333.3</v>
      </c>
      <c r="K44" s="38">
        <v>1956574</v>
      </c>
      <c r="L44" s="34"/>
      <c r="M44" s="13"/>
      <c r="N44" s="13"/>
      <c r="O44" s="13"/>
      <c r="P44" s="26">
        <f t="shared" si="2"/>
        <v>7213545.3300000001</v>
      </c>
    </row>
    <row r="45" spans="1:16" x14ac:dyDescent="0.25">
      <c r="A45" s="5" t="s">
        <v>29</v>
      </c>
      <c r="B45" s="48">
        <v>1107517388</v>
      </c>
      <c r="C45" s="48">
        <v>1107517388</v>
      </c>
      <c r="D45" s="44">
        <v>92293115</v>
      </c>
      <c r="E45" s="31">
        <v>92293115</v>
      </c>
      <c r="F45" s="31">
        <v>92293115</v>
      </c>
      <c r="G45" s="31">
        <v>92293115</v>
      </c>
      <c r="H45" s="31">
        <v>92293115</v>
      </c>
      <c r="I45" s="36">
        <v>92293115</v>
      </c>
      <c r="J45" s="35">
        <v>92293115</v>
      </c>
      <c r="K45" s="38">
        <v>92293115</v>
      </c>
      <c r="L45" s="13"/>
      <c r="M45" s="13"/>
      <c r="N45" s="13"/>
      <c r="O45" s="13"/>
      <c r="P45" s="26">
        <f t="shared" si="2"/>
        <v>738344920</v>
      </c>
    </row>
    <row r="46" spans="1:16" x14ac:dyDescent="0.25">
      <c r="A46" s="5" t="s">
        <v>30</v>
      </c>
      <c r="B46" s="25">
        <v>13206050527</v>
      </c>
      <c r="C46" s="16">
        <v>14900703050.879999</v>
      </c>
      <c r="D46" s="44">
        <v>1100102913</v>
      </c>
      <c r="E46" s="13">
        <v>1154422799.9400001</v>
      </c>
      <c r="F46" s="13">
        <v>1220018149.72</v>
      </c>
      <c r="G46" s="35">
        <v>1140357893</v>
      </c>
      <c r="H46" s="35">
        <v>1195707479.9400001</v>
      </c>
      <c r="I46" s="33">
        <v>1167992161.47</v>
      </c>
      <c r="J46" s="16">
        <v>1141981773</v>
      </c>
      <c r="K46" s="33">
        <v>1198156786.4400001</v>
      </c>
      <c r="L46" s="34"/>
      <c r="M46" s="13"/>
      <c r="N46" s="13"/>
      <c r="O46" s="13"/>
      <c r="P46" s="26">
        <f t="shared" si="2"/>
        <v>9318739956.5100002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2000000</v>
      </c>
      <c r="C50" s="25">
        <v>5400000</v>
      </c>
      <c r="D50" s="31"/>
      <c r="E50" s="35">
        <v>99600.17</v>
      </c>
      <c r="F50" s="31"/>
      <c r="G50" s="31"/>
      <c r="H50" s="35"/>
      <c r="I50" s="33">
        <v>0</v>
      </c>
      <c r="J50" s="33"/>
      <c r="K50" s="33"/>
      <c r="L50" s="13"/>
      <c r="M50" s="13"/>
      <c r="N50" s="13"/>
      <c r="O50" s="13"/>
      <c r="P50" s="26">
        <f t="shared" si="2"/>
        <v>99600.17</v>
      </c>
    </row>
    <row r="51" spans="1:16" x14ac:dyDescent="0.25">
      <c r="A51" s="5" t="s">
        <v>35</v>
      </c>
      <c r="B51" s="48">
        <v>576007460</v>
      </c>
      <c r="C51" s="48">
        <v>586170960</v>
      </c>
      <c r="D51" s="44">
        <v>42777172.770000003</v>
      </c>
      <c r="E51" s="13">
        <v>48365225.399999999</v>
      </c>
      <c r="F51" s="13">
        <v>48530299.030000001</v>
      </c>
      <c r="G51" s="35">
        <v>46481454.619999997</v>
      </c>
      <c r="H51" s="35">
        <v>46689787.969999999</v>
      </c>
      <c r="I51" s="33">
        <v>46523121.289999999</v>
      </c>
      <c r="J51" s="13">
        <v>46523121.289999999</v>
      </c>
      <c r="K51" s="33">
        <v>57226192.130000003</v>
      </c>
      <c r="L51" s="34"/>
      <c r="M51" s="13"/>
      <c r="N51" s="13"/>
      <c r="O51" s="13"/>
      <c r="P51" s="26">
        <f t="shared" si="2"/>
        <v>383116374.5</v>
      </c>
    </row>
    <row r="52" spans="1:16" x14ac:dyDescent="0.25">
      <c r="A52" s="9" t="s">
        <v>36</v>
      </c>
      <c r="B52" s="28">
        <f>SUM(B53:B58)</f>
        <v>8766100344</v>
      </c>
      <c r="C52" s="28">
        <f>+C53+C54+C55+C56+C57+C58</f>
        <v>9264067381.5</v>
      </c>
      <c r="D52" s="15">
        <f>SUM(D53:D58)</f>
        <v>667294417</v>
      </c>
      <c r="E52" s="15">
        <f t="shared" ref="E52:N52" si="6">+E53+E54+E55+E56+E57+E58</f>
        <v>667294417</v>
      </c>
      <c r="F52" s="15">
        <f t="shared" si="6"/>
        <v>777423140</v>
      </c>
      <c r="G52" s="15">
        <f t="shared" si="6"/>
        <v>627421629</v>
      </c>
      <c r="H52" s="15">
        <f t="shared" si="6"/>
        <v>627808425.82000005</v>
      </c>
      <c r="I52" s="15">
        <f t="shared" si="6"/>
        <v>627421629</v>
      </c>
      <c r="J52" s="15">
        <f t="shared" si="6"/>
        <v>627421629</v>
      </c>
      <c r="K52" s="15">
        <f t="shared" si="6"/>
        <v>627421629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5249506915.8199997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8766100344</v>
      </c>
      <c r="C55" s="48">
        <v>9263680584.5</v>
      </c>
      <c r="D55" s="44">
        <v>667294417</v>
      </c>
      <c r="E55" s="13">
        <v>667294417</v>
      </c>
      <c r="F55" s="13">
        <v>777423140</v>
      </c>
      <c r="G55" s="35">
        <v>627421629</v>
      </c>
      <c r="H55" s="35">
        <v>627421629</v>
      </c>
      <c r="I55" s="40">
        <v>627421629</v>
      </c>
      <c r="J55" s="13">
        <v>627421629</v>
      </c>
      <c r="K55" s="40">
        <v>627421629</v>
      </c>
      <c r="L55" s="34"/>
      <c r="M55" s="13"/>
      <c r="N55" s="13"/>
      <c r="O55" s="13"/>
      <c r="P55" s="26">
        <f t="shared" si="2"/>
        <v>5249120119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386797</v>
      </c>
      <c r="D58" s="13"/>
      <c r="E58" s="13"/>
      <c r="F58" s="13"/>
      <c r="G58" s="13"/>
      <c r="H58" s="13">
        <v>386796.82</v>
      </c>
      <c r="I58" s="13">
        <v>0</v>
      </c>
      <c r="J58" s="13">
        <v>0</v>
      </c>
      <c r="K58" s="13"/>
      <c r="L58" s="13"/>
      <c r="M58" s="13"/>
      <c r="N58" s="13"/>
      <c r="O58" s="13"/>
      <c r="P58" s="26">
        <f t="shared" si="2"/>
        <v>386796.82</v>
      </c>
    </row>
    <row r="59" spans="1:16" x14ac:dyDescent="0.25">
      <c r="A59" s="9" t="s">
        <v>43</v>
      </c>
      <c r="B59" s="28">
        <f>SUM(B60:B68)</f>
        <v>333944088</v>
      </c>
      <c r="C59" s="28">
        <f>+C60+C61+C62+C63+C64+C65+C66+C67+C68</f>
        <v>327641281</v>
      </c>
      <c r="D59" s="15">
        <f>+D60+D61+D62+D63+D64+D65</f>
        <v>0</v>
      </c>
      <c r="E59" s="15">
        <f t="shared" ref="E59:K59" si="7">+E60+E61+E62+E63+E64+E65</f>
        <v>901606.05</v>
      </c>
      <c r="F59" s="15">
        <f t="shared" si="7"/>
        <v>6666396.3600000003</v>
      </c>
      <c r="G59" s="15">
        <f t="shared" si="7"/>
        <v>2299483.2999999998</v>
      </c>
      <c r="H59" s="15">
        <f t="shared" si="7"/>
        <v>3209526.08</v>
      </c>
      <c r="I59" s="15">
        <f t="shared" si="7"/>
        <v>977043.08</v>
      </c>
      <c r="J59" s="15">
        <f t="shared" si="7"/>
        <v>17521160.52</v>
      </c>
      <c r="K59" s="15">
        <f>+K60+K61+K62+K63+K64+K65+K66+K67+K68</f>
        <v>1846396.5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33421611.890000001</v>
      </c>
    </row>
    <row r="60" spans="1:16" x14ac:dyDescent="0.25">
      <c r="A60" s="5" t="s">
        <v>44</v>
      </c>
      <c r="B60" s="48">
        <v>110091845</v>
      </c>
      <c r="C60" s="48">
        <v>103291845</v>
      </c>
      <c r="D60" s="37"/>
      <c r="E60" s="35">
        <v>821826.05</v>
      </c>
      <c r="F60" s="36">
        <v>4855155.3600000003</v>
      </c>
      <c r="G60" s="35">
        <v>2083683.8</v>
      </c>
      <c r="H60" s="35">
        <v>1535465.98</v>
      </c>
      <c r="I60" s="33">
        <v>115525</v>
      </c>
      <c r="J60" s="13">
        <v>3605108.51</v>
      </c>
      <c r="K60" s="33">
        <v>228324.1</v>
      </c>
      <c r="L60" s="16"/>
      <c r="M60" s="13"/>
      <c r="N60" s="13"/>
      <c r="O60" s="13"/>
      <c r="P60" s="26">
        <f t="shared" si="2"/>
        <v>13245088.799999999</v>
      </c>
    </row>
    <row r="61" spans="1:16" x14ac:dyDescent="0.25">
      <c r="A61" s="5" t="s">
        <v>45</v>
      </c>
      <c r="B61" s="48">
        <v>42255795</v>
      </c>
      <c r="C61" s="48">
        <v>35405795</v>
      </c>
      <c r="D61" s="37"/>
      <c r="E61" s="35">
        <v>79780</v>
      </c>
      <c r="F61" s="35">
        <v>710950</v>
      </c>
      <c r="G61" s="35">
        <v>-348904.5</v>
      </c>
      <c r="H61" s="35">
        <v>185260</v>
      </c>
      <c r="I61" s="35">
        <v>777295.5</v>
      </c>
      <c r="J61" s="13">
        <v>2241758.1</v>
      </c>
      <c r="K61" s="33"/>
      <c r="L61" s="16"/>
      <c r="M61" s="13"/>
      <c r="N61" s="13"/>
      <c r="O61" s="13"/>
      <c r="P61" s="26">
        <f t="shared" si="2"/>
        <v>3646139.1</v>
      </c>
    </row>
    <row r="62" spans="1:16" x14ac:dyDescent="0.25">
      <c r="A62" s="5" t="s">
        <v>46</v>
      </c>
      <c r="B62" s="25">
        <v>0</v>
      </c>
      <c r="C62" s="25">
        <v>1700000</v>
      </c>
      <c r="D62" s="37"/>
      <c r="E62" s="35"/>
      <c r="F62" s="35"/>
      <c r="G62" s="35"/>
      <c r="H62" s="35">
        <v>1092320.1000000001</v>
      </c>
      <c r="I62" s="31">
        <v>0</v>
      </c>
      <c r="J62" s="13">
        <v>0</v>
      </c>
      <c r="K62" s="33"/>
      <c r="L62" s="16"/>
      <c r="M62" s="13"/>
      <c r="N62" s="13"/>
      <c r="O62" s="13"/>
      <c r="P62" s="26">
        <f t="shared" si="2"/>
        <v>1092320.1000000001</v>
      </c>
    </row>
    <row r="63" spans="1:16" x14ac:dyDescent="0.25">
      <c r="A63" s="5" t="s">
        <v>47</v>
      </c>
      <c r="B63" s="48">
        <v>102092800</v>
      </c>
      <c r="C63" s="48">
        <v>93592800</v>
      </c>
      <c r="D63" s="37"/>
      <c r="E63" s="35"/>
      <c r="F63" s="35"/>
      <c r="G63" s="35">
        <v>300384</v>
      </c>
      <c r="H63" s="35"/>
      <c r="I63" s="33">
        <v>80240.08</v>
      </c>
      <c r="J63" s="13">
        <v>0</v>
      </c>
      <c r="K63" s="33"/>
      <c r="L63" s="16"/>
      <c r="M63" s="13"/>
      <c r="N63" s="13"/>
      <c r="O63" s="13"/>
      <c r="P63" s="26">
        <f t="shared" si="2"/>
        <v>380624.08</v>
      </c>
    </row>
    <row r="64" spans="1:16" x14ac:dyDescent="0.25">
      <c r="A64" s="5" t="s">
        <v>48</v>
      </c>
      <c r="B64" s="48">
        <v>7214302</v>
      </c>
      <c r="C64" s="48">
        <v>35114302</v>
      </c>
      <c r="D64" s="37"/>
      <c r="E64" s="35"/>
      <c r="F64" s="35">
        <v>1100291</v>
      </c>
      <c r="G64" s="35">
        <v>264320</v>
      </c>
      <c r="H64" s="35">
        <v>396480</v>
      </c>
      <c r="I64" s="33">
        <v>3982.5</v>
      </c>
      <c r="J64" s="16">
        <v>11674293.91</v>
      </c>
      <c r="K64" s="16">
        <v>772458.8</v>
      </c>
      <c r="L64" s="34"/>
      <c r="M64" s="13"/>
      <c r="N64" s="13"/>
      <c r="O64" s="13"/>
      <c r="P64" s="26">
        <f t="shared" si="2"/>
        <v>14211826.210000001</v>
      </c>
    </row>
    <row r="65" spans="1:16" x14ac:dyDescent="0.25">
      <c r="A65" s="5" t="s">
        <v>49</v>
      </c>
      <c r="B65" s="48">
        <v>0</v>
      </c>
      <c r="C65" s="48">
        <v>1300000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72056846</v>
      </c>
      <c r="C67" s="48">
        <v>56554039</v>
      </c>
      <c r="D67" s="13"/>
      <c r="E67" s="16"/>
      <c r="F67" s="13"/>
      <c r="G67" s="13"/>
      <c r="H67" s="13"/>
      <c r="I67" s="13"/>
      <c r="J67" s="16"/>
      <c r="K67" s="16">
        <v>632364</v>
      </c>
      <c r="L67" s="16"/>
      <c r="M67" s="13"/>
      <c r="N67" s="13"/>
      <c r="O67" s="13"/>
      <c r="P67" s="26">
        <f t="shared" si="2"/>
        <v>632364</v>
      </c>
    </row>
    <row r="68" spans="1:16" x14ac:dyDescent="0.25">
      <c r="A68" s="5" t="s">
        <v>52</v>
      </c>
      <c r="B68" s="30">
        <v>232500</v>
      </c>
      <c r="C68" s="16">
        <v>682500</v>
      </c>
      <c r="D68" s="13"/>
      <c r="E68" s="13"/>
      <c r="F68" s="13"/>
      <c r="G68" s="13"/>
      <c r="H68" s="13"/>
      <c r="I68" s="13"/>
      <c r="J68" s="13"/>
      <c r="K68" s="16">
        <v>213249.6</v>
      </c>
      <c r="L68" s="16"/>
      <c r="M68" s="13"/>
      <c r="N68" s="13"/>
      <c r="O68" s="13"/>
      <c r="P68" s="26">
        <f t="shared" si="2"/>
        <v>213249.6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600000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600000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29669135073.379997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2087299038.2400002</v>
      </c>
      <c r="F90" s="20">
        <f t="shared" si="11"/>
        <v>2392264140.1200004</v>
      </c>
      <c r="G90" s="20">
        <f t="shared" si="11"/>
        <v>2118158083.2</v>
      </c>
      <c r="H90" s="20">
        <f t="shared" si="11"/>
        <v>2243874387.3400002</v>
      </c>
      <c r="I90" s="20">
        <f t="shared" si="11"/>
        <v>2186055225.3999996</v>
      </c>
      <c r="J90" s="20">
        <f t="shared" si="11"/>
        <v>2102311865.4799998</v>
      </c>
      <c r="K90" s="20">
        <f t="shared" si="11"/>
        <v>2150270879.75</v>
      </c>
      <c r="L90" s="20">
        <f t="shared" si="11"/>
        <v>0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17284387171.360001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2023-09-06T18:39:28Z</cp:lastPrinted>
  <dcterms:created xsi:type="dcterms:W3CDTF">2021-07-29T18:58:50Z</dcterms:created>
  <dcterms:modified xsi:type="dcterms:W3CDTF">2023-09-06T18:39:30Z</dcterms:modified>
</cp:coreProperties>
</file>